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dfeb1d8ce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манда" sheetId="1" r:id="R3f48f8cce7e544b4"/>
    <x:sheet xmlns:r="http://schemas.openxmlformats.org/officeDocument/2006/relationships" name="Периоды" sheetId="2" r:id="R910cb25bf17f4c96"/>
    <x:sheet xmlns:r="http://schemas.openxmlformats.org/officeDocument/2006/relationships" name="Календарь" sheetId="3" r:id="Rb9d2d672879c48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  <x:font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201" fontId="6" fillId="3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3d3daa22a4f66" /><Relationship Type="http://schemas.openxmlformats.org/officeDocument/2006/relationships/theme" Target="/xl/theme/theme1.xml" Id="R451bba5c3f5849c2" /><Relationship Type="http://schemas.openxmlformats.org/officeDocument/2006/relationships/sharedStrings" Target="/xl/sharedStrings.xml" Id="R7649cbd93c1f4142" /><Relationship Type="http://schemas.openxmlformats.org/officeDocument/2006/relationships/worksheet" Target="/xl/worksheets/sheet1.xml" Id="R3f48f8cce7e544b4" /><Relationship Type="http://schemas.openxmlformats.org/officeDocument/2006/relationships/worksheet" Target="/xl/worksheets/sheet2.xml" Id="R910cb25bf17f4c96" /><Relationship Type="http://schemas.openxmlformats.org/officeDocument/2006/relationships/worksheet" Target="/xl/worksheets/sheet3.xml" Id="Rb9d2d672879c4826" /></Relationships>
</file>

<file path=xl/tables/table1.xml><?xml version="1.0" encoding="utf-8"?>
<x:table xmlns:x="http://schemas.openxmlformats.org/spreadsheetml/2006/main" id="1" name="Data4" displayName="Data4" ref="A5:E11" headerRowCount="1" totalsRowCount="0" totalsRowShown="0">
  <x:tableColumns count="5">
    <x:tableColumn id="1" name="Сотрудник"/>
    <x:tableColumn id="2" name="Роль"/>
    <x:tableColumn id="3" name="Начало"/>
    <x:tableColumn id="4" name="Окончание"/>
    <x:tableColumn id="5" name="Дней отсутстви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5" displayName="Data5" ref="A5:D11" headerRowCount="1" totalsRowCount="0" totalsRowShown="0">
  <x:tableColumns count="4">
    <x:tableColumn id="1" name="Сотрудник"/>
    <x:tableColumn id="2" name="Начало"/>
    <x:tableColumn id="3" name="Конец"/>
    <x:tableColumn id="4" name="Дне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6" displayName="Data6" ref="A5:M11" headerRowCount="1" totalsRowCount="0" totalsRowShown="0">
  <x:tableColumns count="13">
    <x:tableColumn id="1" name="Сотрудник"/>
    <x:tableColumn id="2" name="1.2026"/>
    <x:tableColumn id="3" name="2.2026"/>
    <x:tableColumn id="4" name="3.2026"/>
    <x:tableColumn id="5" name="4.2026"/>
    <x:tableColumn id="6" name="5.2026"/>
    <x:tableColumn id="7" name="6.2026"/>
    <x:tableColumn id="8" name="7.2026"/>
    <x:tableColumn id="9" name="8.2026"/>
    <x:tableColumn id="10" name="9.2026"/>
    <x:tableColumn id="11" name="10.2026"/>
    <x:tableColumn id="12" name="11.2026"/>
    <x:tableColumn id="13" name="12.202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91d1203dfb4f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7c4f3d8c4547c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0bd9bc28f9049fe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График отпусков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Сотрудник</x:v>
      </x:c>
      <x:c r="B5" s="6" t="str">
        <x:v>Роль</x:v>
      </x:c>
      <x:c r="C5" s="6" t="str">
        <x:v>Начало</x:v>
      </x:c>
      <x:c r="D5" s="6" t="str">
        <x:v>Окончание</x:v>
      </x:c>
      <x:c r="E5" s="6" t="str">
        <x:v>Дней отсутствия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Анна</x:v>
      </x:c>
      <x:c r="B6" s="9" t="str">
        <x:v>Поддержка</x:v>
      </x:c>
      <x:c r="C6" s="10" t="n">
        <x:v>46209</x:v>
      </x:c>
      <x:c r="D6" s="10" t="n">
        <x:v>46222</x:v>
      </x:c>
      <x:c r="E6" s="13" t="n">
        <x:f>D6-C6+1</x:f>
        <x:v>14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Павел</x:v>
      </x:c>
      <x:c r="B7" s="8" t="str">
        <x:v>Поддержка</x:v>
      </x:c>
      <x:c r="C7" s="11" t="n">
        <x:v>46237</x:v>
      </x:c>
      <x:c r="D7" s="11" t="n">
        <x:v>46250</x:v>
      </x:c>
      <x:c r="E7" s="15" t="n">
        <x:f>D7-C7+1</x:f>
        <x:v>14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Мария</x:v>
      </x:c>
      <x:c r="B8" s="9" t="str">
        <x:v>Дизайн</x:v>
      </x:c>
      <x:c r="C8" s="10" t="n">
        <x:v>46174</x:v>
      </x:c>
      <x:c r="D8" s="10" t="n">
        <x:v>46187</x:v>
      </x:c>
      <x:c r="E8" s="13" t="n">
        <x:f>D8-C8+1</x:f>
        <x:v>14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8" t="str">
        <x:v>Илья</x:v>
      </x:c>
      <x:c r="B9" s="8" t="str">
        <x:v>Разработка</x:v>
      </x:c>
      <x:c r="C9" s="11" t="n">
        <x:v>46251</x:v>
      </x:c>
      <x:c r="D9" s="11" t="n">
        <x:v>46264</x:v>
      </x:c>
      <x:c r="E9" s="15" t="n">
        <x:f>D9-C9+1</x:f>
        <x:v>14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42" customHeight="1">
      <x:c r="A10" s="9" t="str">
        <x:v>Ольга</x:v>
      </x:c>
      <x:c r="B10" s="9" t="str">
        <x:v>Бухгалтерия</x:v>
      </x:c>
      <x:c r="C10" s="10" t="n">
        <x:v>46272</x:v>
      </x:c>
      <x:c r="D10" s="10" t="n">
        <x:v>46285</x:v>
      </x:c>
      <x:c r="E10" s="13" t="n">
        <x:f>D10-C10+1</x:f>
        <x:v>14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42" customHeight="1">
      <x:c r="A11" s="8" t="str">
        <x:v>Роман</x:v>
      </x:c>
      <x:c r="B11" s="8" t="str">
        <x:v>Продажи</x:v>
      </x:c>
      <x:c r="C11" s="11" t="n">
        <x:v>46300</x:v>
      </x:c>
      <x:c r="D11" s="11" t="n">
        <x:v>46313</x:v>
      </x:c>
      <x:c r="E11" s="15" t="n">
        <x:f>D11-C11+1</x:f>
        <x:v>14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 t="str">
        <x:v>Согласованный вариант. Длительность включает праздники; это не оплачиваемые дни.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 t="str">
        <x:v>Исходный отпуск Павла 13–26 июля пересекался с отпуском Анны.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f791d1203dfb4fb5"/>
  </x:tableParts>
</x:worksheet>
</file>

<file path=xl/worksheets/sheet2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Согласованные периоды отсутствия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Сотрудник</x:v>
      </x:c>
      <x:c r="B5" s="6" t="str">
        <x:v>Начало</x:v>
      </x:c>
      <x:c r="C5" s="6" t="str">
        <x:v>Конец</x:v>
      </x:c>
      <x:c r="D5" s="6" t="str">
        <x:v>Дней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Анна</x:v>
      </x:c>
      <x:c r="B6" s="10" t="n">
        <x:v>46209</x:v>
      </x:c>
      <x:c r="C6" s="10" t="n">
        <x:v>46222</x:v>
      </x:c>
      <x:c r="D6" s="13" t="n">
        <x:f>C6-B6+1</x:f>
        <x:v>14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Павел</x:v>
      </x:c>
      <x:c r="B7" s="11" t="n">
        <x:v>46237</x:v>
      </x:c>
      <x:c r="C7" s="11" t="n">
        <x:v>46250</x:v>
      </x:c>
      <x:c r="D7" s="15" t="n">
        <x:f>C7-B7+1</x:f>
        <x:v>14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Мария</x:v>
      </x:c>
      <x:c r="B8" s="10" t="n">
        <x:v>46174</x:v>
      </x:c>
      <x:c r="C8" s="10" t="n">
        <x:v>46187</x:v>
      </x:c>
      <x:c r="D8" s="13" t="n">
        <x:f>C8-B8+1</x:f>
        <x:v>14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8" t="str">
        <x:v>Илья</x:v>
      </x:c>
      <x:c r="B9" s="11" t="n">
        <x:v>46251</x:v>
      </x:c>
      <x:c r="C9" s="11" t="n">
        <x:v>46264</x:v>
      </x:c>
      <x:c r="D9" s="15" t="n">
        <x:f>C9-B9+1</x:f>
        <x:v>14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42" customHeight="1">
      <x:c r="A10" s="9" t="str">
        <x:v>Ольга</x:v>
      </x:c>
      <x:c r="B10" s="10" t="n">
        <x:v>46272</x:v>
      </x:c>
      <x:c r="C10" s="10" t="n">
        <x:v>46285</x:v>
      </x:c>
      <x:c r="D10" s="13" t="n">
        <x:f>C10-B10+1</x:f>
        <x:v>14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42" customHeight="1">
      <x:c r="A11" s="8" t="str">
        <x:v>Роман</x:v>
      </x:c>
      <x:c r="B11" s="11" t="n">
        <x:v>46300</x:v>
      </x:c>
      <x:c r="C11" s="11" t="n">
        <x:v>46313</x:v>
      </x:c>
      <x:c r="D11" s="15" t="n">
        <x:f>C11-B11+1</x:f>
        <x:v>14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8d7c4f3d8c4547cf"/>
  </x:tableParts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Дни отсутствия по месяцам 2026 года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Сотрудник</x:v>
      </x:c>
      <x:c r="B5" s="6" t="str">
        <x:v>1.2026</x:v>
      </x:c>
      <x:c r="C5" s="6" t="str">
        <x:v>2.2026</x:v>
      </x:c>
      <x:c r="D5" s="6" t="str">
        <x:v>3.2026</x:v>
      </x:c>
      <x:c r="E5" s="6" t="str">
        <x:v>4.2026</x:v>
      </x:c>
      <x:c r="F5" s="6" t="str">
        <x:v>5.2026</x:v>
      </x:c>
      <x:c r="G5" s="6" t="str">
        <x:v>6.2026</x:v>
      </x:c>
      <x:c r="H5" s="6" t="str">
        <x:v>7.2026</x:v>
      </x:c>
      <x:c r="I5" s="6" t="str">
        <x:v>8.2026</x:v>
      </x:c>
      <x:c r="J5" s="6" t="str">
        <x:v>9.2026</x:v>
      </x:c>
      <x:c r="K5" s="6" t="str">
        <x:v>10.2026</x:v>
      </x:c>
      <x:c r="L5" s="6" t="str">
        <x:v>11.2026</x:v>
      </x:c>
      <x:c r="M5" s="6" t="str">
        <x:v>12.2026</x:v>
      </x:c>
      <x:c r="N5" s="1"/>
      <x:c r="O5" s="1"/>
      <x:c r="P5" s="1"/>
    </x:row>
    <x:row r="6" ht="42" customHeight="1">
      <x:c r="A6" s="9" t="str">
        <x:v>Анна</x:v>
      </x:c>
      <x:c r="B6" s="13" t="n">
        <x:f>MAX(0,MIN('Команда'!D6,DATE(2026,2,1)-1)-MAX('Команда'!C6,DATE(2026,1,1))+1)</x:f>
        <x:v>0</x:v>
      </x:c>
      <x:c r="C6" s="13" t="n">
        <x:f>MAX(0,MIN('Команда'!D6,DATE(2026,3,1)-1)-MAX('Команда'!C6,DATE(2026,2,1))+1)</x:f>
        <x:v>0</x:v>
      </x:c>
      <x:c r="D6" s="13" t="n">
        <x:f>MAX(0,MIN('Команда'!D6,DATE(2026,4,1)-1)-MAX('Команда'!C6,DATE(2026,3,1))+1)</x:f>
        <x:v>0</x:v>
      </x:c>
      <x:c r="E6" s="13" t="n">
        <x:f>MAX(0,MIN('Команда'!D6,DATE(2026,5,1)-1)-MAX('Команда'!C6,DATE(2026,4,1))+1)</x:f>
        <x:v>0</x:v>
      </x:c>
      <x:c r="F6" s="13" t="n">
        <x:f>MAX(0,MIN('Команда'!D6,DATE(2026,6,1)-1)-MAX('Команда'!C6,DATE(2026,5,1))+1)</x:f>
        <x:v>0</x:v>
      </x:c>
      <x:c r="G6" s="13" t="n">
        <x:f>MAX(0,MIN('Команда'!D6,DATE(2026,7,1)-1)-MAX('Команда'!C6,DATE(2026,6,1))+1)</x:f>
        <x:v>0</x:v>
      </x:c>
      <x:c r="H6" s="13" t="n">
        <x:f>MAX(0,MIN('Команда'!D6,DATE(2026,8,1)-1)-MAX('Команда'!C6,DATE(2026,7,1))+1)</x:f>
        <x:v>14</x:v>
      </x:c>
      <x:c r="I6" s="13" t="n">
        <x:f>MAX(0,MIN('Команда'!D6,DATE(2026,9,1)-1)-MAX('Команда'!C6,DATE(2026,8,1))+1)</x:f>
        <x:v>0</x:v>
      </x:c>
      <x:c r="J6" s="13" t="n">
        <x:f>MAX(0,MIN('Команда'!D6,DATE(2026,10,1)-1)-MAX('Команда'!C6,DATE(2026,9,1))+1)</x:f>
        <x:v>0</x:v>
      </x:c>
      <x:c r="K6" s="13" t="n">
        <x:f>MAX(0,MIN('Команда'!D6,DATE(2026,11,1)-1)-MAX('Команда'!C6,DATE(2026,10,1))+1)</x:f>
        <x:v>0</x:v>
      </x:c>
      <x:c r="L6" s="13" t="n">
        <x:f>MAX(0,MIN('Команда'!D6,DATE(2026,12,1)-1)-MAX('Команда'!C6,DATE(2026,11,1))+1)</x:f>
        <x:v>0</x:v>
      </x:c>
      <x:c r="M6" s="13" t="n">
        <x:f>MAX(0,MIN('Команда'!D6,DATE(2026,13,1)-1)-MAX('Команда'!C6,DATE(2026,12,1))+1)</x:f>
        <x:v>0</x:v>
      </x:c>
      <x:c r="N6" s="1"/>
      <x:c r="O6" s="1"/>
      <x:c r="P6" s="1"/>
    </x:row>
    <x:row r="7" ht="42" customHeight="1">
      <x:c r="A7" s="8" t="str">
        <x:v>Павел</x:v>
      </x:c>
      <x:c r="B7" s="15" t="n">
        <x:f>MAX(0,MIN('Команда'!D7,DATE(2026,2,1)-1)-MAX('Команда'!C7,DATE(2026,1,1))+1)</x:f>
        <x:v>0</x:v>
      </x:c>
      <x:c r="C7" s="15" t="n">
        <x:f>MAX(0,MIN('Команда'!D7,DATE(2026,3,1)-1)-MAX('Команда'!C7,DATE(2026,2,1))+1)</x:f>
        <x:v>0</x:v>
      </x:c>
      <x:c r="D7" s="15" t="n">
        <x:f>MAX(0,MIN('Команда'!D7,DATE(2026,4,1)-1)-MAX('Команда'!C7,DATE(2026,3,1))+1)</x:f>
        <x:v>0</x:v>
      </x:c>
      <x:c r="E7" s="15" t="n">
        <x:f>MAX(0,MIN('Команда'!D7,DATE(2026,5,1)-1)-MAX('Команда'!C7,DATE(2026,4,1))+1)</x:f>
        <x:v>0</x:v>
      </x:c>
      <x:c r="F7" s="15" t="n">
        <x:f>MAX(0,MIN('Команда'!D7,DATE(2026,6,1)-1)-MAX('Команда'!C7,DATE(2026,5,1))+1)</x:f>
        <x:v>0</x:v>
      </x:c>
      <x:c r="G7" s="15" t="n">
        <x:f>MAX(0,MIN('Команда'!D7,DATE(2026,7,1)-1)-MAX('Команда'!C7,DATE(2026,6,1))+1)</x:f>
        <x:v>0</x:v>
      </x:c>
      <x:c r="H7" s="15" t="n">
        <x:f>MAX(0,MIN('Команда'!D7,DATE(2026,8,1)-1)-MAX('Команда'!C7,DATE(2026,7,1))+1)</x:f>
        <x:v>0</x:v>
      </x:c>
      <x:c r="I7" s="15" t="n">
        <x:f>MAX(0,MIN('Команда'!D7,DATE(2026,9,1)-1)-MAX('Команда'!C7,DATE(2026,8,1))+1)</x:f>
        <x:v>14</x:v>
      </x:c>
      <x:c r="J7" s="15" t="n">
        <x:f>MAX(0,MIN('Команда'!D7,DATE(2026,10,1)-1)-MAX('Команда'!C7,DATE(2026,9,1))+1)</x:f>
        <x:v>0</x:v>
      </x:c>
      <x:c r="K7" s="15" t="n">
        <x:f>MAX(0,MIN('Команда'!D7,DATE(2026,11,1)-1)-MAX('Команда'!C7,DATE(2026,10,1))+1)</x:f>
        <x:v>0</x:v>
      </x:c>
      <x:c r="L7" s="15" t="n">
        <x:f>MAX(0,MIN('Команда'!D7,DATE(2026,12,1)-1)-MAX('Команда'!C7,DATE(2026,11,1))+1)</x:f>
        <x:v>0</x:v>
      </x:c>
      <x:c r="M7" s="15" t="n">
        <x:f>MAX(0,MIN('Команда'!D7,DATE(2026,13,1)-1)-MAX('Команда'!C7,DATE(2026,12,1))+1)</x:f>
        <x:v>0</x:v>
      </x:c>
      <x:c r="N7" s="1"/>
      <x:c r="O7" s="1"/>
      <x:c r="P7" s="1"/>
    </x:row>
    <x:row r="8" ht="42" customHeight="1">
      <x:c r="A8" s="9" t="str">
        <x:v>Мария</x:v>
      </x:c>
      <x:c r="B8" s="13" t="n">
        <x:f>MAX(0,MIN('Команда'!D8,DATE(2026,2,1)-1)-MAX('Команда'!C8,DATE(2026,1,1))+1)</x:f>
        <x:v>0</x:v>
      </x:c>
      <x:c r="C8" s="13" t="n">
        <x:f>MAX(0,MIN('Команда'!D8,DATE(2026,3,1)-1)-MAX('Команда'!C8,DATE(2026,2,1))+1)</x:f>
        <x:v>0</x:v>
      </x:c>
      <x:c r="D8" s="13" t="n">
        <x:f>MAX(0,MIN('Команда'!D8,DATE(2026,4,1)-1)-MAX('Команда'!C8,DATE(2026,3,1))+1)</x:f>
        <x:v>0</x:v>
      </x:c>
      <x:c r="E8" s="13" t="n">
        <x:f>MAX(0,MIN('Команда'!D8,DATE(2026,5,1)-1)-MAX('Команда'!C8,DATE(2026,4,1))+1)</x:f>
        <x:v>0</x:v>
      </x:c>
      <x:c r="F8" s="13" t="n">
        <x:f>MAX(0,MIN('Команда'!D8,DATE(2026,6,1)-1)-MAX('Команда'!C8,DATE(2026,5,1))+1)</x:f>
        <x:v>0</x:v>
      </x:c>
      <x:c r="G8" s="13" t="n">
        <x:f>MAX(0,MIN('Команда'!D8,DATE(2026,7,1)-1)-MAX('Команда'!C8,DATE(2026,6,1))+1)</x:f>
        <x:v>14</x:v>
      </x:c>
      <x:c r="H8" s="13" t="n">
        <x:f>MAX(0,MIN('Команда'!D8,DATE(2026,8,1)-1)-MAX('Команда'!C8,DATE(2026,7,1))+1)</x:f>
        <x:v>0</x:v>
      </x:c>
      <x:c r="I8" s="13" t="n">
        <x:f>MAX(0,MIN('Команда'!D8,DATE(2026,9,1)-1)-MAX('Команда'!C8,DATE(2026,8,1))+1)</x:f>
        <x:v>0</x:v>
      </x:c>
      <x:c r="J8" s="13" t="n">
        <x:f>MAX(0,MIN('Команда'!D8,DATE(2026,10,1)-1)-MAX('Команда'!C8,DATE(2026,9,1))+1)</x:f>
        <x:v>0</x:v>
      </x:c>
      <x:c r="K8" s="13" t="n">
        <x:f>MAX(0,MIN('Команда'!D8,DATE(2026,11,1)-1)-MAX('Команда'!C8,DATE(2026,10,1))+1)</x:f>
        <x:v>0</x:v>
      </x:c>
      <x:c r="L8" s="13" t="n">
        <x:f>MAX(0,MIN('Команда'!D8,DATE(2026,12,1)-1)-MAX('Команда'!C8,DATE(2026,11,1))+1)</x:f>
        <x:v>0</x:v>
      </x:c>
      <x:c r="M8" s="13" t="n">
        <x:f>MAX(0,MIN('Команда'!D8,DATE(2026,13,1)-1)-MAX('Команда'!C8,DATE(2026,12,1))+1)</x:f>
        <x:v>0</x:v>
      </x:c>
      <x:c r="N8" s="1"/>
      <x:c r="O8" s="1"/>
      <x:c r="P8" s="1"/>
    </x:row>
    <x:row r="9" ht="42" customHeight="1">
      <x:c r="A9" s="8" t="str">
        <x:v>Илья</x:v>
      </x:c>
      <x:c r="B9" s="15" t="n">
        <x:f>MAX(0,MIN('Команда'!D9,DATE(2026,2,1)-1)-MAX('Команда'!C9,DATE(2026,1,1))+1)</x:f>
        <x:v>0</x:v>
      </x:c>
      <x:c r="C9" s="15" t="n">
        <x:f>MAX(0,MIN('Команда'!D9,DATE(2026,3,1)-1)-MAX('Команда'!C9,DATE(2026,2,1))+1)</x:f>
        <x:v>0</x:v>
      </x:c>
      <x:c r="D9" s="15" t="n">
        <x:f>MAX(0,MIN('Команда'!D9,DATE(2026,4,1)-1)-MAX('Команда'!C9,DATE(2026,3,1))+1)</x:f>
        <x:v>0</x:v>
      </x:c>
      <x:c r="E9" s="15" t="n">
        <x:f>MAX(0,MIN('Команда'!D9,DATE(2026,5,1)-1)-MAX('Команда'!C9,DATE(2026,4,1))+1)</x:f>
        <x:v>0</x:v>
      </x:c>
      <x:c r="F9" s="15" t="n">
        <x:f>MAX(0,MIN('Команда'!D9,DATE(2026,6,1)-1)-MAX('Команда'!C9,DATE(2026,5,1))+1)</x:f>
        <x:v>0</x:v>
      </x:c>
      <x:c r="G9" s="15" t="n">
        <x:f>MAX(0,MIN('Команда'!D9,DATE(2026,7,1)-1)-MAX('Команда'!C9,DATE(2026,6,1))+1)</x:f>
        <x:v>0</x:v>
      </x:c>
      <x:c r="H9" s="15" t="n">
        <x:f>MAX(0,MIN('Команда'!D9,DATE(2026,8,1)-1)-MAX('Команда'!C9,DATE(2026,7,1))+1)</x:f>
        <x:v>0</x:v>
      </x:c>
      <x:c r="I9" s="15" t="n">
        <x:f>MAX(0,MIN('Команда'!D9,DATE(2026,9,1)-1)-MAX('Команда'!C9,DATE(2026,8,1))+1)</x:f>
        <x:v>14</x:v>
      </x:c>
      <x:c r="J9" s="15" t="n">
        <x:f>MAX(0,MIN('Команда'!D9,DATE(2026,10,1)-1)-MAX('Команда'!C9,DATE(2026,9,1))+1)</x:f>
        <x:v>0</x:v>
      </x:c>
      <x:c r="K9" s="15" t="n">
        <x:f>MAX(0,MIN('Команда'!D9,DATE(2026,11,1)-1)-MAX('Команда'!C9,DATE(2026,10,1))+1)</x:f>
        <x:v>0</x:v>
      </x:c>
      <x:c r="L9" s="15" t="n">
        <x:f>MAX(0,MIN('Команда'!D9,DATE(2026,12,1)-1)-MAX('Команда'!C9,DATE(2026,11,1))+1)</x:f>
        <x:v>0</x:v>
      </x:c>
      <x:c r="M9" s="15" t="n">
        <x:f>MAX(0,MIN('Команда'!D9,DATE(2026,13,1)-1)-MAX('Команда'!C9,DATE(2026,12,1))+1)</x:f>
        <x:v>0</x:v>
      </x:c>
      <x:c r="N9" s="1"/>
      <x:c r="O9" s="1"/>
      <x:c r="P9" s="1"/>
    </x:row>
    <x:row r="10" ht="42" customHeight="1">
      <x:c r="A10" s="9" t="str">
        <x:v>Ольга</x:v>
      </x:c>
      <x:c r="B10" s="13" t="n">
        <x:f>MAX(0,MIN('Команда'!D10,DATE(2026,2,1)-1)-MAX('Команда'!C10,DATE(2026,1,1))+1)</x:f>
        <x:v>0</x:v>
      </x:c>
      <x:c r="C10" s="13" t="n">
        <x:f>MAX(0,MIN('Команда'!D10,DATE(2026,3,1)-1)-MAX('Команда'!C10,DATE(2026,2,1))+1)</x:f>
        <x:v>0</x:v>
      </x:c>
      <x:c r="D10" s="13" t="n">
        <x:f>MAX(0,MIN('Команда'!D10,DATE(2026,4,1)-1)-MAX('Команда'!C10,DATE(2026,3,1))+1)</x:f>
        <x:v>0</x:v>
      </x:c>
      <x:c r="E10" s="13" t="n">
        <x:f>MAX(0,MIN('Команда'!D10,DATE(2026,5,1)-1)-MAX('Команда'!C10,DATE(2026,4,1))+1)</x:f>
        <x:v>0</x:v>
      </x:c>
      <x:c r="F10" s="13" t="n">
        <x:f>MAX(0,MIN('Команда'!D10,DATE(2026,6,1)-1)-MAX('Команда'!C10,DATE(2026,5,1))+1)</x:f>
        <x:v>0</x:v>
      </x:c>
      <x:c r="G10" s="13" t="n">
        <x:f>MAX(0,MIN('Команда'!D10,DATE(2026,7,1)-1)-MAX('Команда'!C10,DATE(2026,6,1))+1)</x:f>
        <x:v>0</x:v>
      </x:c>
      <x:c r="H10" s="13" t="n">
        <x:f>MAX(0,MIN('Команда'!D10,DATE(2026,8,1)-1)-MAX('Команда'!C10,DATE(2026,7,1))+1)</x:f>
        <x:v>0</x:v>
      </x:c>
      <x:c r="I10" s="13" t="n">
        <x:f>MAX(0,MIN('Команда'!D10,DATE(2026,9,1)-1)-MAX('Команда'!C10,DATE(2026,8,1))+1)</x:f>
        <x:v>0</x:v>
      </x:c>
      <x:c r="J10" s="13" t="n">
        <x:f>MAX(0,MIN('Команда'!D10,DATE(2026,10,1)-1)-MAX('Команда'!C10,DATE(2026,9,1))+1)</x:f>
        <x:v>14</x:v>
      </x:c>
      <x:c r="K10" s="13" t="n">
        <x:f>MAX(0,MIN('Команда'!D10,DATE(2026,11,1)-1)-MAX('Команда'!C10,DATE(2026,10,1))+1)</x:f>
        <x:v>0</x:v>
      </x:c>
      <x:c r="L10" s="13" t="n">
        <x:f>MAX(0,MIN('Команда'!D10,DATE(2026,12,1)-1)-MAX('Команда'!C10,DATE(2026,11,1))+1)</x:f>
        <x:v>0</x:v>
      </x:c>
      <x:c r="M10" s="13" t="n">
        <x:f>MAX(0,MIN('Команда'!D10,DATE(2026,13,1)-1)-MAX('Команда'!C10,DATE(2026,12,1))+1)</x:f>
        <x:v>0</x:v>
      </x:c>
      <x:c r="N10" s="1"/>
      <x:c r="O10" s="1"/>
      <x:c r="P10" s="1"/>
    </x:row>
    <x:row r="11" ht="42" customHeight="1">
      <x:c r="A11" s="8" t="str">
        <x:v>Роман</x:v>
      </x:c>
      <x:c r="B11" s="15" t="n">
        <x:f>MAX(0,MIN('Команда'!D11,DATE(2026,2,1)-1)-MAX('Команда'!C11,DATE(2026,1,1))+1)</x:f>
        <x:v>0</x:v>
      </x:c>
      <x:c r="C11" s="15" t="n">
        <x:f>MAX(0,MIN('Команда'!D11,DATE(2026,3,1)-1)-MAX('Команда'!C11,DATE(2026,2,1))+1)</x:f>
        <x:v>0</x:v>
      </x:c>
      <x:c r="D11" s="15" t="n">
        <x:f>MAX(0,MIN('Команда'!D11,DATE(2026,4,1)-1)-MAX('Команда'!C11,DATE(2026,3,1))+1)</x:f>
        <x:v>0</x:v>
      </x:c>
      <x:c r="E11" s="15" t="n">
        <x:f>MAX(0,MIN('Команда'!D11,DATE(2026,5,1)-1)-MAX('Команда'!C11,DATE(2026,4,1))+1)</x:f>
        <x:v>0</x:v>
      </x:c>
      <x:c r="F11" s="15" t="n">
        <x:f>MAX(0,MIN('Команда'!D11,DATE(2026,6,1)-1)-MAX('Команда'!C11,DATE(2026,5,1))+1)</x:f>
        <x:v>0</x:v>
      </x:c>
      <x:c r="G11" s="15" t="n">
        <x:f>MAX(0,MIN('Команда'!D11,DATE(2026,7,1)-1)-MAX('Команда'!C11,DATE(2026,6,1))+1)</x:f>
        <x:v>0</x:v>
      </x:c>
      <x:c r="H11" s="15" t="n">
        <x:f>MAX(0,MIN('Команда'!D11,DATE(2026,8,1)-1)-MAX('Команда'!C11,DATE(2026,7,1))+1)</x:f>
        <x:v>0</x:v>
      </x:c>
      <x:c r="I11" s="15" t="n">
        <x:f>MAX(0,MIN('Команда'!D11,DATE(2026,9,1)-1)-MAX('Команда'!C11,DATE(2026,8,1))+1)</x:f>
        <x:v>0</x:v>
      </x:c>
      <x:c r="J11" s="15" t="n">
        <x:f>MAX(0,MIN('Команда'!D11,DATE(2026,10,1)-1)-MAX('Команда'!C11,DATE(2026,9,1))+1)</x:f>
        <x:v>0</x:v>
      </x:c>
      <x:c r="K11" s="15" t="n">
        <x:f>MAX(0,MIN('Команда'!D11,DATE(2026,11,1)-1)-MAX('Команда'!C11,DATE(2026,10,1))+1)</x:f>
        <x:v>14</x:v>
      </x:c>
      <x:c r="L11" s="15" t="n">
        <x:f>MAX(0,MIN('Команда'!D11,DATE(2026,12,1)-1)-MAX('Команда'!C11,DATE(2026,11,1))+1)</x:f>
        <x:v>0</x:v>
      </x:c>
      <x:c r="M11" s="15" t="n">
        <x:f>MAX(0,MIN('Команда'!D11,DATE(2026,13,1)-1)-MAX('Команда'!C11,DATE(2026,12,1))+1)</x:f>
        <x:v>0</x:v>
      </x:c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00bd9bc28f9049fe"/>
  </x:tableParts>
</x:worksheet>
</file>